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11g2\OneDrive\Desktop\Email docs\"/>
    </mc:Choice>
  </mc:AlternateContent>
  <xr:revisionPtr revIDLastSave="0" documentId="13_ncr:1_{6212A0C9-DB3B-40AE-A57B-E8BAD2542E10}" xr6:coauthVersionLast="47" xr6:coauthVersionMax="47" xr10:uidLastSave="{00000000-0000-0000-0000-000000000000}"/>
  <bookViews>
    <workbookView xWindow="-108" yWindow="-108" windowWidth="23256" windowHeight="12816" xr2:uid="{596DDD20-44FF-4293-92F1-B2C884180320}"/>
  </bookViews>
  <sheets>
    <sheet name="Sheet1" sheetId="1" r:id="rId1"/>
  </sheets>
  <definedNames>
    <definedName name="_xlnm.Print_Area" localSheetId="0">Sheet1!$A$20:$G$78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20" i="1"/>
  <c r="D18" i="1"/>
  <c r="C24" i="1"/>
  <c r="D24" i="1" s="1"/>
  <c r="C25" i="1"/>
  <c r="D25" i="1" s="1"/>
  <c r="C67" i="1"/>
  <c r="D67" i="1" s="1"/>
  <c r="C45" i="1"/>
  <c r="D45" i="1" s="1"/>
  <c r="C55" i="1"/>
  <c r="D55" i="1" s="1"/>
  <c r="D79" i="1"/>
  <c r="D78" i="1"/>
  <c r="D77" i="1"/>
  <c r="D76" i="1"/>
  <c r="D75" i="1"/>
  <c r="D74" i="1"/>
  <c r="D73" i="1"/>
  <c r="D72" i="1"/>
  <c r="D71" i="1"/>
  <c r="D70" i="1"/>
  <c r="D66" i="1"/>
  <c r="D65" i="1"/>
  <c r="D64" i="1"/>
  <c r="D63" i="1"/>
  <c r="D62" i="1"/>
  <c r="D51" i="1"/>
  <c r="D50" i="1"/>
  <c r="D49" i="1"/>
  <c r="D39" i="1"/>
  <c r="D38" i="1"/>
  <c r="D37" i="1"/>
  <c r="D36" i="1"/>
  <c r="D35" i="1"/>
  <c r="D34" i="1"/>
  <c r="D33" i="1"/>
  <c r="D32" i="1"/>
  <c r="D31" i="1"/>
  <c r="D30" i="1"/>
  <c r="D17" i="1"/>
  <c r="D16" i="1"/>
  <c r="D15" i="1"/>
  <c r="D14" i="1"/>
  <c r="D12" i="1"/>
  <c r="D11" i="1"/>
  <c r="D10" i="1"/>
  <c r="D9" i="1"/>
  <c r="D8" i="1"/>
  <c r="D7" i="1"/>
  <c r="D6" i="1"/>
  <c r="D5" i="1"/>
  <c r="D4" i="1"/>
  <c r="C69" i="1"/>
  <c r="D69" i="1" s="1"/>
  <c r="C68" i="1"/>
  <c r="D68" i="1" s="1"/>
  <c r="C58" i="1"/>
  <c r="D58" i="1" s="1"/>
  <c r="C57" i="1"/>
  <c r="D57" i="1" s="1"/>
  <c r="D56" i="1"/>
  <c r="C48" i="1"/>
  <c r="D48" i="1" s="1"/>
  <c r="D47" i="1"/>
  <c r="C46" i="1"/>
  <c r="D46" i="1" s="1"/>
  <c r="C41" i="1"/>
  <c r="D41" i="1" s="1"/>
  <c r="C40" i="1"/>
  <c r="D40" i="1" s="1"/>
  <c r="C29" i="1"/>
  <c r="D29" i="1" s="1"/>
  <c r="D28" i="1"/>
  <c r="C27" i="1"/>
  <c r="D27" i="1" s="1"/>
  <c r="C26" i="1"/>
  <c r="D26" i="1" s="1"/>
  <c r="G20" i="1" l="1"/>
  <c r="G78" i="1"/>
  <c r="G58" i="1"/>
  <c r="G51" i="1"/>
  <c r="G41" i="1"/>
  <c r="G80" i="1" l="1"/>
</calcChain>
</file>

<file path=xl/sharedStrings.xml><?xml version="1.0" encoding="utf-8"?>
<sst xmlns="http://schemas.openxmlformats.org/spreadsheetml/2006/main" count="87" uniqueCount="82">
  <si>
    <t>*only the green amount column can be edited.</t>
  </si>
  <si>
    <t>*Pricing subject to change</t>
  </si>
  <si>
    <t>Standard required stock Items</t>
  </si>
  <si>
    <t>QUANTITY</t>
  </si>
  <si>
    <t>UNIT PRICE</t>
  </si>
  <si>
    <t>TOTAL</t>
  </si>
  <si>
    <t>Sling 2 Hire</t>
  </si>
  <si>
    <t>TWIN COMMANCHE</t>
  </si>
  <si>
    <t>Headset Bag</t>
  </si>
  <si>
    <t xml:space="preserve">Fuel Tester </t>
  </si>
  <si>
    <t>Instruction GRII (GRIII R300)</t>
  </si>
  <si>
    <t>Advanced Instruction GRII MULTI</t>
  </si>
  <si>
    <t xml:space="preserve">Logbook </t>
  </si>
  <si>
    <t xml:space="preserve">Navigation Ruler </t>
  </si>
  <si>
    <t>Navigation Protractor</t>
  </si>
  <si>
    <t>Briefings GRII (GRIII R300)</t>
  </si>
  <si>
    <t xml:space="preserve">Kneeboard </t>
  </si>
  <si>
    <t xml:space="preserve">Map </t>
  </si>
  <si>
    <t>Sling Training Manual</t>
  </si>
  <si>
    <t xml:space="preserve">Radio Handbook </t>
  </si>
  <si>
    <t>Avex Notes Set</t>
  </si>
  <si>
    <t>PPL Avex Notes Single</t>
  </si>
  <si>
    <t xml:space="preserve">Air Law handbook </t>
  </si>
  <si>
    <t xml:space="preserve">2 Pilot Shirts </t>
  </si>
  <si>
    <t xml:space="preserve">Bars </t>
  </si>
  <si>
    <t xml:space="preserve">Wings </t>
  </si>
  <si>
    <t>Headset Microphone Muff</t>
  </si>
  <si>
    <t>STOCK TOTAL:</t>
  </si>
  <si>
    <t>Private Pilot License</t>
  </si>
  <si>
    <r>
      <t>Sling 2 Hire 30 hours Dual Flight</t>
    </r>
    <r>
      <rPr>
        <sz val="11"/>
        <rFont val="Calibri"/>
        <family val="2"/>
      </rPr>
      <t xml:space="preserve"> (with instructor) </t>
    </r>
  </si>
  <si>
    <t>Instruction GRII (GRIII instructor R300 p/h)</t>
  </si>
  <si>
    <r>
      <t>Sling 2 Hire 15 hours Solo</t>
    </r>
    <r>
      <rPr>
        <sz val="11"/>
        <rFont val="Calibri"/>
        <family val="2"/>
      </rPr>
      <t xml:space="preserve"> (alone but under supervision) </t>
    </r>
  </si>
  <si>
    <t xml:space="preserve">Landing fees </t>
  </si>
  <si>
    <t>Briefings 25 hours (GRIII Instructor R300 p/h)</t>
  </si>
  <si>
    <t xml:space="preserve">Ground School 8 hours </t>
  </si>
  <si>
    <t xml:space="preserve">PPL Exams </t>
  </si>
  <si>
    <t xml:space="preserve">Online Radio Exam </t>
  </si>
  <si>
    <t xml:space="preserve">Radio Course </t>
  </si>
  <si>
    <t xml:space="preserve">Restricted Radio Practical Test </t>
  </si>
  <si>
    <t xml:space="preserve">English Proficiency Test </t>
  </si>
  <si>
    <t>SPL Licensing fees  (CAA issue)</t>
  </si>
  <si>
    <t>PPL Licensing fees  (CAA issue)</t>
  </si>
  <si>
    <t>Courier fees SPL + PPL</t>
  </si>
  <si>
    <t>Insurance Pilot Excess R1500 (R250/month allowing for 6 months) </t>
  </si>
  <si>
    <t>PPL Test (Allows 3 hours so total flight time now 48 hours) </t>
  </si>
  <si>
    <t>PPL TOTAL:</t>
  </si>
  <si>
    <t>Landing Fees</t>
  </si>
  <si>
    <t>Night Rating</t>
  </si>
  <si>
    <t>17 Hours of Dual Instrument Flight, 1hr Touch n Go, 2hr Nav, 2hr NR Test</t>
  </si>
  <si>
    <t>Briefings 8.1 hours (GrII Instructor)</t>
  </si>
  <si>
    <t>Online Exam</t>
  </si>
  <si>
    <t>Licensing Fee</t>
  </si>
  <si>
    <t>Courier Fee</t>
  </si>
  <si>
    <t>NR TOTAL:</t>
  </si>
  <si>
    <t>Hour Building</t>
  </si>
  <si>
    <t xml:space="preserve">Solo Hour Building 99 hours </t>
  </si>
  <si>
    <t>Landings</t>
  </si>
  <si>
    <t>Dual Check Rides with Chief Flying Instructor approx 5hrs</t>
  </si>
  <si>
    <t>HB TOTAL:</t>
  </si>
  <si>
    <t>Multi Engine Rating CPL with IR</t>
  </si>
  <si>
    <t>CX3 Calculator</t>
  </si>
  <si>
    <t>PA30 Pilot’s Manual</t>
  </si>
  <si>
    <t>CPL Ground School 160 Hours (8 Subjects)</t>
  </si>
  <si>
    <t>Written Exams COM</t>
  </si>
  <si>
    <t>20 Hours Simulator at R1340 per hour R 26 800</t>
  </si>
  <si>
    <t xml:space="preserve">Instrument Training on Sling 5 Hours, Line Oriented Flight Training Sling 4 Hours </t>
  </si>
  <si>
    <t>Instruction GRII (GRIII R300 ph)</t>
  </si>
  <si>
    <t>Briefings 20 Hours</t>
  </si>
  <si>
    <t>Multi Engine Conversion (6hrs) ZS-SUL (PA30) (5hrs Instrument)</t>
  </si>
  <si>
    <t>Advanced Instruction GRII TWIN</t>
  </si>
  <si>
    <t xml:space="preserve">General Radio Course </t>
  </si>
  <si>
    <t xml:space="preserve">General Radio Test </t>
  </si>
  <si>
    <t>Landing Fees Multi Engine R50 per landing</t>
  </si>
  <si>
    <t>Excess Insurance (R250/month)</t>
  </si>
  <si>
    <t>DFE Examiners Fee</t>
  </si>
  <si>
    <t>CPL Test 2 Hours Multi Engine  ZS-SUL (PA30)</t>
  </si>
  <si>
    <t>Licensing Fee R850 CAA - TYPE RATING R410 + INSTRUM RATING R410</t>
  </si>
  <si>
    <t xml:space="preserve">Courier Fee </t>
  </si>
  <si>
    <t>PPL NR COM ME IR TOTAL:</t>
  </si>
  <si>
    <t>Multi Engine Rating for CPL with IR:</t>
  </si>
  <si>
    <t>ASA Headset</t>
  </si>
  <si>
    <t>MBSF PRICE LIST MARCH 2026 (*Pricing subject to 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</si>
</sst>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;[Red]&quot;R&quot;\ \-#,##0"/>
    <numFmt numFmtId="165" formatCode="&quot;R&quot;\ #,##0.00;[Red]&quot;R&quot;\ \-#,##0.00"/>
  </numFmts>
  <fonts count="6" x14ac:knownFonts="1">
    <font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9ED7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2" borderId="1" xfId="0" applyFont="1" applyFill="1" applyBorder="1"/>
    <xf numFmtId="0" fontId="3" fillId="0" borderId="0" xfId="0" applyFont="1"/>
    <xf numFmtId="0" fontId="0" fillId="3" borderId="1" xfId="0" applyFill="1" applyBorder="1"/>
    <xf numFmtId="0" fontId="0" fillId="4" borderId="1" xfId="0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/>
    <xf numFmtId="165" fontId="4" fillId="2" borderId="1" xfId="0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0" fontId="3" fillId="0" borderId="1" xfId="0" applyFont="1" applyBorder="1"/>
    <xf numFmtId="0" fontId="3" fillId="5" borderId="1" xfId="0" applyFont="1" applyFill="1" applyBorder="1"/>
    <xf numFmtId="164" fontId="4" fillId="5" borderId="1" xfId="0" applyNumberFormat="1" applyFont="1" applyFill="1" applyBorder="1" applyAlignment="1">
      <alignment horizontal="left"/>
    </xf>
    <xf numFmtId="0" fontId="0" fillId="3" borderId="5" xfId="0" applyFill="1" applyBorder="1"/>
    <xf numFmtId="0" fontId="0" fillId="4" borderId="5" xfId="0" applyFill="1" applyBorder="1" applyAlignment="1" applyProtection="1">
      <alignment horizontal="center" vertical="center"/>
      <protection locked="0"/>
    </xf>
    <xf numFmtId="164" fontId="0" fillId="3" borderId="5" xfId="0" applyNumberFormat="1" applyFill="1" applyBorder="1"/>
    <xf numFmtId="164" fontId="0" fillId="6" borderId="1" xfId="0" applyNumberFormat="1" applyFill="1" applyBorder="1"/>
    <xf numFmtId="0" fontId="0" fillId="0" borderId="6" xfId="0" applyBorder="1"/>
    <xf numFmtId="0" fontId="0" fillId="0" borderId="6" xfId="0" applyBorder="1" applyAlignment="1" applyProtection="1">
      <alignment horizontal="center" vertical="center"/>
      <protection locked="0"/>
    </xf>
    <xf numFmtId="164" fontId="0" fillId="0" borderId="6" xfId="0" applyNumberFormat="1" applyBorder="1"/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0" fontId="2" fillId="3" borderId="1" xfId="0" applyFont="1" applyFill="1" applyBorder="1"/>
    <xf numFmtId="165" fontId="0" fillId="3" borderId="1" xfId="0" applyNumberFormat="1" applyFill="1" applyBorder="1"/>
    <xf numFmtId="0" fontId="0" fillId="0" borderId="5" xfId="0" applyBorder="1"/>
    <xf numFmtId="164" fontId="0" fillId="0" borderId="5" xfId="0" applyNumberFormat="1" applyBorder="1"/>
    <xf numFmtId="0" fontId="0" fillId="7" borderId="7" xfId="0" applyFill="1" applyBorder="1"/>
    <xf numFmtId="0" fontId="0" fillId="3" borderId="11" xfId="0" applyFill="1" applyBorder="1"/>
    <xf numFmtId="0" fontId="0" fillId="7" borderId="12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0" borderId="10" xfId="0" applyBorder="1"/>
    <xf numFmtId="164" fontId="0" fillId="7" borderId="12" xfId="0" applyNumberFormat="1" applyFill="1" applyBorder="1"/>
    <xf numFmtId="164" fontId="0" fillId="3" borderId="10" xfId="0" applyNumberFormat="1" applyFill="1" applyBorder="1"/>
    <xf numFmtId="164" fontId="0" fillId="7" borderId="13" xfId="0" applyNumberFormat="1" applyFill="1" applyBorder="1"/>
    <xf numFmtId="0" fontId="0" fillId="0" borderId="14" xfId="0" applyBorder="1"/>
    <xf numFmtId="0" fontId="0" fillId="0" borderId="12" xfId="0" applyBorder="1"/>
    <xf numFmtId="0" fontId="0" fillId="0" borderId="8" xfId="0" applyBorder="1"/>
    <xf numFmtId="164" fontId="0" fillId="0" borderId="10" xfId="0" applyNumberFormat="1" applyBorder="1"/>
    <xf numFmtId="164" fontId="0" fillId="0" borderId="9" xfId="0" applyNumberFormat="1" applyBorder="1"/>
    <xf numFmtId="165" fontId="0" fillId="0" borderId="5" xfId="0" applyNumberFormat="1" applyBorder="1"/>
    <xf numFmtId="0" fontId="0" fillId="7" borderId="15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8" borderId="1" xfId="0" applyFont="1" applyFill="1" applyBorder="1"/>
    <xf numFmtId="164" fontId="4" fillId="8" borderId="1" xfId="0" applyNumberFormat="1" applyFont="1" applyFill="1" applyBorder="1" applyAlignment="1">
      <alignment horizontal="left"/>
    </xf>
    <xf numFmtId="164" fontId="0" fillId="6" borderId="16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FD12F-2444-43EB-9D07-FCBC5863FBF6}">
  <dimension ref="A1:H80"/>
  <sheetViews>
    <sheetView tabSelected="1" zoomScale="84" zoomScaleNormal="104" zoomScaleSheetLayoutView="96" workbookViewId="0">
      <selection activeCell="F23" sqref="F23"/>
    </sheetView>
  </sheetViews>
  <sheetFormatPr defaultRowHeight="14.4" x14ac:dyDescent="0.3"/>
  <cols>
    <col min="1" max="1" width="74.6640625" customWidth="1"/>
    <col min="2" max="3" width="11.109375" customWidth="1"/>
    <col min="4" max="4" width="11.33203125" customWidth="1"/>
    <col min="6" max="6" width="32.109375" customWidth="1"/>
    <col min="7" max="7" width="13.6640625" customWidth="1"/>
    <col min="8" max="8" width="38.109375" customWidth="1"/>
  </cols>
  <sheetData>
    <row r="1" spans="1:8" ht="25.8" x14ac:dyDescent="0.5">
      <c r="A1" s="1" t="s">
        <v>81</v>
      </c>
      <c r="B1" s="2"/>
    </row>
    <row r="2" spans="1:8" ht="16.2" thickBot="1" x14ac:dyDescent="0.35">
      <c r="A2" t="s">
        <v>0</v>
      </c>
      <c r="B2" s="2"/>
      <c r="F2" s="3" t="s">
        <v>1</v>
      </c>
    </row>
    <row r="3" spans="1:8" ht="18.600000000000001" thickBot="1" x14ac:dyDescent="0.4">
      <c r="A3" s="4" t="s">
        <v>2</v>
      </c>
      <c r="B3" s="5" t="s">
        <v>3</v>
      </c>
      <c r="C3" s="47" t="s">
        <v>4</v>
      </c>
      <c r="D3" s="48" t="s">
        <v>5</v>
      </c>
      <c r="F3" s="6" t="s">
        <v>6</v>
      </c>
      <c r="G3" s="7"/>
      <c r="H3" s="6" t="s">
        <v>7</v>
      </c>
    </row>
    <row r="4" spans="1:8" ht="18" x14ac:dyDescent="0.35">
      <c r="A4" s="8" t="s">
        <v>80</v>
      </c>
      <c r="B4" s="9">
        <v>1</v>
      </c>
      <c r="C4" s="10">
        <v>4000</v>
      </c>
      <c r="D4" s="10">
        <f t="shared" ref="D4:D20" si="0">SUM(B4*C4)</f>
        <v>4000</v>
      </c>
      <c r="F4" s="11">
        <v>2230</v>
      </c>
      <c r="G4" s="7"/>
      <c r="H4" s="12">
        <v>6500</v>
      </c>
    </row>
    <row r="5" spans="1:8" ht="18" x14ac:dyDescent="0.35">
      <c r="A5" s="8" t="s">
        <v>8</v>
      </c>
      <c r="B5" s="9">
        <v>1</v>
      </c>
      <c r="C5" s="10">
        <v>385</v>
      </c>
      <c r="D5" s="10">
        <f t="shared" si="0"/>
        <v>385</v>
      </c>
      <c r="F5" s="13"/>
      <c r="G5" s="7"/>
      <c r="H5" s="7"/>
    </row>
    <row r="6" spans="1:8" ht="18" x14ac:dyDescent="0.35">
      <c r="A6" s="8" t="s">
        <v>9</v>
      </c>
      <c r="B6" s="9">
        <v>1</v>
      </c>
      <c r="C6" s="10">
        <v>230</v>
      </c>
      <c r="D6" s="10">
        <f t="shared" si="0"/>
        <v>230</v>
      </c>
      <c r="F6" s="14" t="s">
        <v>10</v>
      </c>
      <c r="G6" s="7"/>
      <c r="H6" s="14" t="s">
        <v>11</v>
      </c>
    </row>
    <row r="7" spans="1:8" ht="18" x14ac:dyDescent="0.35">
      <c r="A7" s="8" t="s">
        <v>12</v>
      </c>
      <c r="B7" s="9">
        <v>1</v>
      </c>
      <c r="C7" s="10">
        <v>580</v>
      </c>
      <c r="D7" s="10">
        <f t="shared" si="0"/>
        <v>580</v>
      </c>
      <c r="F7" s="15">
        <v>340</v>
      </c>
      <c r="G7" s="7"/>
      <c r="H7" s="15">
        <v>340</v>
      </c>
    </row>
    <row r="8" spans="1:8" ht="18" x14ac:dyDescent="0.35">
      <c r="A8" s="8" t="s">
        <v>13</v>
      </c>
      <c r="B8" s="9">
        <v>1</v>
      </c>
      <c r="C8" s="10">
        <v>235</v>
      </c>
      <c r="D8" s="10">
        <f t="shared" si="0"/>
        <v>235</v>
      </c>
      <c r="F8" s="13"/>
      <c r="G8" s="7"/>
      <c r="H8" s="7"/>
    </row>
    <row r="9" spans="1:8" ht="18" x14ac:dyDescent="0.35">
      <c r="A9" s="8" t="s">
        <v>14</v>
      </c>
      <c r="B9" s="9">
        <v>1</v>
      </c>
      <c r="C9" s="10">
        <v>235</v>
      </c>
      <c r="D9" s="10">
        <f t="shared" si="0"/>
        <v>235</v>
      </c>
      <c r="F9" s="49" t="s">
        <v>15</v>
      </c>
      <c r="G9" s="7"/>
      <c r="H9" s="7"/>
    </row>
    <row r="10" spans="1:8" ht="18" x14ac:dyDescent="0.35">
      <c r="A10" s="8" t="s">
        <v>16</v>
      </c>
      <c r="B10" s="9">
        <v>1</v>
      </c>
      <c r="C10" s="10">
        <v>575</v>
      </c>
      <c r="D10" s="10">
        <f t="shared" si="0"/>
        <v>575</v>
      </c>
      <c r="F10" s="50">
        <v>340</v>
      </c>
      <c r="G10" s="7"/>
      <c r="H10" s="7"/>
    </row>
    <row r="11" spans="1:8" x14ac:dyDescent="0.3">
      <c r="A11" s="8" t="s">
        <v>17</v>
      </c>
      <c r="B11" s="9">
        <v>1</v>
      </c>
      <c r="C11" s="10">
        <v>60</v>
      </c>
      <c r="D11" s="10">
        <f t="shared" si="0"/>
        <v>60</v>
      </c>
    </row>
    <row r="12" spans="1:8" x14ac:dyDescent="0.3">
      <c r="A12" s="8" t="s">
        <v>18</v>
      </c>
      <c r="B12" s="9">
        <v>1</v>
      </c>
      <c r="C12" s="10">
        <v>460</v>
      </c>
      <c r="D12" s="10">
        <f t="shared" si="0"/>
        <v>460</v>
      </c>
    </row>
    <row r="13" spans="1:8" x14ac:dyDescent="0.3">
      <c r="A13" s="8" t="s">
        <v>19</v>
      </c>
      <c r="B13" s="9">
        <v>1</v>
      </c>
      <c r="C13" s="10">
        <v>500</v>
      </c>
      <c r="D13" s="10">
        <f>SUM(B13*C13)</f>
        <v>500</v>
      </c>
    </row>
    <row r="14" spans="1:8" x14ac:dyDescent="0.3">
      <c r="A14" s="8" t="s">
        <v>20</v>
      </c>
      <c r="B14" s="9">
        <v>1</v>
      </c>
      <c r="C14" s="10">
        <v>2210</v>
      </c>
      <c r="D14" s="10">
        <f t="shared" si="0"/>
        <v>2210</v>
      </c>
    </row>
    <row r="15" spans="1:8" x14ac:dyDescent="0.3">
      <c r="A15" s="8" t="s">
        <v>21</v>
      </c>
      <c r="B15" s="9">
        <v>1</v>
      </c>
      <c r="C15" s="10">
        <v>425</v>
      </c>
      <c r="D15" s="10">
        <f t="shared" si="0"/>
        <v>425</v>
      </c>
    </row>
    <row r="16" spans="1:8" x14ac:dyDescent="0.3">
      <c r="A16" s="8" t="s">
        <v>22</v>
      </c>
      <c r="B16" s="9">
        <v>1</v>
      </c>
      <c r="C16" s="10">
        <v>315</v>
      </c>
      <c r="D16" s="10">
        <f t="shared" si="0"/>
        <v>315</v>
      </c>
    </row>
    <row r="17" spans="1:7" x14ac:dyDescent="0.3">
      <c r="A17" s="8" t="s">
        <v>23</v>
      </c>
      <c r="B17" s="9">
        <v>2</v>
      </c>
      <c r="C17" s="10">
        <v>590</v>
      </c>
      <c r="D17" s="10">
        <f t="shared" si="0"/>
        <v>1180</v>
      </c>
    </row>
    <row r="18" spans="1:7" x14ac:dyDescent="0.3">
      <c r="A18" s="8" t="s">
        <v>24</v>
      </c>
      <c r="B18" s="17">
        <v>1</v>
      </c>
      <c r="C18" s="10">
        <v>310</v>
      </c>
      <c r="D18" s="10">
        <f t="shared" si="0"/>
        <v>310</v>
      </c>
    </row>
    <row r="19" spans="1:7" x14ac:dyDescent="0.3">
      <c r="A19" s="16" t="s">
        <v>25</v>
      </c>
      <c r="B19" s="17">
        <v>1</v>
      </c>
      <c r="C19" s="18">
        <v>390</v>
      </c>
      <c r="D19" s="10">
        <v>390</v>
      </c>
    </row>
    <row r="20" spans="1:7" x14ac:dyDescent="0.3">
      <c r="A20" s="16" t="s">
        <v>26</v>
      </c>
      <c r="B20" s="17">
        <v>1</v>
      </c>
      <c r="C20" s="18">
        <v>95</v>
      </c>
      <c r="D20" s="10">
        <f t="shared" si="0"/>
        <v>95</v>
      </c>
      <c r="F20" s="8" t="s">
        <v>27</v>
      </c>
      <c r="G20" s="19">
        <f>SUM(D4:D20)</f>
        <v>12185</v>
      </c>
    </row>
    <row r="21" spans="1:7" x14ac:dyDescent="0.3">
      <c r="A21" s="20"/>
      <c r="B21" s="21"/>
      <c r="C21" s="20"/>
      <c r="D21" s="22"/>
    </row>
    <row r="22" spans="1:7" x14ac:dyDescent="0.3">
      <c r="B22" s="23"/>
      <c r="D22" s="24"/>
    </row>
    <row r="23" spans="1:7" ht="15.6" x14ac:dyDescent="0.3">
      <c r="A23" s="4" t="s">
        <v>28</v>
      </c>
      <c r="B23" s="23"/>
      <c r="D23" s="24"/>
    </row>
    <row r="24" spans="1:7" x14ac:dyDescent="0.3">
      <c r="A24" s="25" t="s">
        <v>29</v>
      </c>
      <c r="B24" s="9">
        <v>30</v>
      </c>
      <c r="C24" s="26">
        <f>F4</f>
        <v>2230</v>
      </c>
      <c r="D24" s="27">
        <f>C24*B24</f>
        <v>66900</v>
      </c>
    </row>
    <row r="25" spans="1:7" x14ac:dyDescent="0.3">
      <c r="A25" s="25" t="s">
        <v>30</v>
      </c>
      <c r="B25" s="9">
        <v>30</v>
      </c>
      <c r="C25" s="27">
        <f>F7</f>
        <v>340</v>
      </c>
      <c r="D25" s="27">
        <f>C25*B25</f>
        <v>10200</v>
      </c>
    </row>
    <row r="26" spans="1:7" x14ac:dyDescent="0.3">
      <c r="A26" s="25" t="s">
        <v>31</v>
      </c>
      <c r="B26" s="9">
        <v>15</v>
      </c>
      <c r="C26" s="26">
        <f>F4</f>
        <v>2230</v>
      </c>
      <c r="D26" s="27">
        <f t="shared" ref="D26:D41" si="1">C26*B26</f>
        <v>33450</v>
      </c>
    </row>
    <row r="27" spans="1:7" x14ac:dyDescent="0.3">
      <c r="A27" s="25" t="s">
        <v>30</v>
      </c>
      <c r="B27" s="9">
        <v>15</v>
      </c>
      <c r="C27" s="27">
        <f>F7</f>
        <v>340</v>
      </c>
      <c r="D27" s="27">
        <f t="shared" si="1"/>
        <v>5100</v>
      </c>
    </row>
    <row r="28" spans="1:7" x14ac:dyDescent="0.3">
      <c r="A28" s="25" t="s">
        <v>32</v>
      </c>
      <c r="B28" s="9">
        <v>75</v>
      </c>
      <c r="C28" s="27">
        <v>30</v>
      </c>
      <c r="D28" s="27">
        <f t="shared" si="1"/>
        <v>2250</v>
      </c>
    </row>
    <row r="29" spans="1:7" x14ac:dyDescent="0.3">
      <c r="A29" s="25" t="s">
        <v>33</v>
      </c>
      <c r="B29" s="9">
        <v>25</v>
      </c>
      <c r="C29" s="27">
        <f>F10</f>
        <v>340</v>
      </c>
      <c r="D29" s="27">
        <f t="shared" si="1"/>
        <v>8500</v>
      </c>
    </row>
    <row r="30" spans="1:7" x14ac:dyDescent="0.3">
      <c r="A30" s="25" t="s">
        <v>34</v>
      </c>
      <c r="B30" s="9">
        <v>8</v>
      </c>
      <c r="C30" s="27">
        <v>1000</v>
      </c>
      <c r="D30" s="27">
        <f t="shared" si="1"/>
        <v>8000</v>
      </c>
    </row>
    <row r="31" spans="1:7" x14ac:dyDescent="0.3">
      <c r="A31" s="25" t="s">
        <v>35</v>
      </c>
      <c r="B31" s="9">
        <v>8</v>
      </c>
      <c r="C31" s="27">
        <v>250</v>
      </c>
      <c r="D31" s="27">
        <f t="shared" si="1"/>
        <v>2000</v>
      </c>
    </row>
    <row r="32" spans="1:7" x14ac:dyDescent="0.3">
      <c r="A32" s="25" t="s">
        <v>36</v>
      </c>
      <c r="B32" s="9">
        <v>1</v>
      </c>
      <c r="C32" s="27">
        <v>390</v>
      </c>
      <c r="D32" s="27">
        <f t="shared" si="1"/>
        <v>390</v>
      </c>
    </row>
    <row r="33" spans="1:8" x14ac:dyDescent="0.3">
      <c r="A33" s="25" t="s">
        <v>37</v>
      </c>
      <c r="B33" s="9">
        <v>1</v>
      </c>
      <c r="C33" s="27">
        <v>2000</v>
      </c>
      <c r="D33" s="27">
        <f t="shared" si="1"/>
        <v>2000</v>
      </c>
    </row>
    <row r="34" spans="1:8" x14ac:dyDescent="0.3">
      <c r="A34" s="25" t="s">
        <v>38</v>
      </c>
      <c r="B34" s="9">
        <v>1</v>
      </c>
      <c r="C34" s="27">
        <v>350</v>
      </c>
      <c r="D34" s="27">
        <f t="shared" si="1"/>
        <v>350</v>
      </c>
    </row>
    <row r="35" spans="1:8" x14ac:dyDescent="0.3">
      <c r="A35" s="25" t="s">
        <v>39</v>
      </c>
      <c r="B35" s="9">
        <v>1</v>
      </c>
      <c r="C35" s="27">
        <v>1000</v>
      </c>
      <c r="D35" s="27">
        <f t="shared" si="1"/>
        <v>1000</v>
      </c>
    </row>
    <row r="36" spans="1:8" x14ac:dyDescent="0.3">
      <c r="A36" s="25" t="s">
        <v>40</v>
      </c>
      <c r="B36" s="9">
        <v>1</v>
      </c>
      <c r="C36" s="27">
        <v>669</v>
      </c>
      <c r="D36" s="27">
        <f t="shared" si="1"/>
        <v>669</v>
      </c>
    </row>
    <row r="37" spans="1:8" x14ac:dyDescent="0.3">
      <c r="A37" s="25" t="s">
        <v>41</v>
      </c>
      <c r="B37" s="9">
        <v>1</v>
      </c>
      <c r="C37" s="27">
        <v>1234</v>
      </c>
      <c r="D37" s="27">
        <f t="shared" si="1"/>
        <v>1234</v>
      </c>
    </row>
    <row r="38" spans="1:8" x14ac:dyDescent="0.3">
      <c r="A38" s="25" t="s">
        <v>42</v>
      </c>
      <c r="B38" s="9">
        <v>2</v>
      </c>
      <c r="C38" s="25">
        <v>260</v>
      </c>
      <c r="D38" s="27">
        <f t="shared" si="1"/>
        <v>520</v>
      </c>
    </row>
    <row r="39" spans="1:8" x14ac:dyDescent="0.3">
      <c r="A39" s="25" t="s">
        <v>43</v>
      </c>
      <c r="B39" s="9">
        <v>6</v>
      </c>
      <c r="C39" s="25">
        <v>250</v>
      </c>
      <c r="D39" s="27">
        <f t="shared" si="1"/>
        <v>1500</v>
      </c>
    </row>
    <row r="40" spans="1:8" x14ac:dyDescent="0.3">
      <c r="A40" s="25" t="s">
        <v>44</v>
      </c>
      <c r="B40" s="9">
        <v>3</v>
      </c>
      <c r="C40" s="26">
        <f>F4</f>
        <v>2230</v>
      </c>
      <c r="D40" s="27">
        <f t="shared" si="1"/>
        <v>6690</v>
      </c>
    </row>
    <row r="41" spans="1:8" x14ac:dyDescent="0.3">
      <c r="A41" s="25" t="s">
        <v>30</v>
      </c>
      <c r="B41" s="9">
        <v>3</v>
      </c>
      <c r="C41" s="27">
        <f>F7</f>
        <v>340</v>
      </c>
      <c r="D41" s="27">
        <f t="shared" si="1"/>
        <v>1020</v>
      </c>
      <c r="F41" s="25" t="s">
        <v>45</v>
      </c>
      <c r="G41" s="19">
        <f>SUM(D24:D41)</f>
        <v>151773</v>
      </c>
    </row>
    <row r="42" spans="1:8" x14ac:dyDescent="0.3">
      <c r="B42" s="23"/>
      <c r="C42" s="24"/>
      <c r="D42" s="24"/>
    </row>
    <row r="43" spans="1:8" x14ac:dyDescent="0.3">
      <c r="A43" t="s">
        <v>46</v>
      </c>
      <c r="B43" s="23"/>
      <c r="C43" s="24"/>
      <c r="D43" s="24"/>
    </row>
    <row r="44" spans="1:8" ht="15.6" x14ac:dyDescent="0.3">
      <c r="A44" s="28" t="s">
        <v>47</v>
      </c>
      <c r="B44" s="23"/>
      <c r="C44" s="24"/>
      <c r="D44" s="24"/>
    </row>
    <row r="45" spans="1:8" x14ac:dyDescent="0.3">
      <c r="A45" s="8" t="s">
        <v>48</v>
      </c>
      <c r="B45" s="9">
        <v>17</v>
      </c>
      <c r="C45" s="29">
        <f>F4</f>
        <v>2230</v>
      </c>
      <c r="D45" s="10">
        <f t="shared" ref="D45:D51" si="2">C45*B45</f>
        <v>37910</v>
      </c>
      <c r="H45" s="24"/>
    </row>
    <row r="46" spans="1:8" x14ac:dyDescent="0.3">
      <c r="A46" s="8" t="s">
        <v>30</v>
      </c>
      <c r="B46" s="9">
        <v>17</v>
      </c>
      <c r="C46" s="10">
        <f>F7</f>
        <v>340</v>
      </c>
      <c r="D46" s="10">
        <f t="shared" si="2"/>
        <v>5780</v>
      </c>
      <c r="H46" s="24"/>
    </row>
    <row r="47" spans="1:8" x14ac:dyDescent="0.3">
      <c r="A47" s="8" t="s">
        <v>46</v>
      </c>
      <c r="B47" s="9">
        <v>20</v>
      </c>
      <c r="C47" s="10">
        <v>30</v>
      </c>
      <c r="D47" s="10">
        <f t="shared" si="2"/>
        <v>600</v>
      </c>
      <c r="H47" s="24"/>
    </row>
    <row r="48" spans="1:8" x14ac:dyDescent="0.3">
      <c r="A48" s="8" t="s">
        <v>49</v>
      </c>
      <c r="B48" s="9">
        <v>8.1</v>
      </c>
      <c r="C48" s="10">
        <f>F10</f>
        <v>340</v>
      </c>
      <c r="D48" s="10">
        <f t="shared" si="2"/>
        <v>2754</v>
      </c>
      <c r="H48" s="24"/>
    </row>
    <row r="49" spans="1:8" x14ac:dyDescent="0.3">
      <c r="A49" s="8" t="s">
        <v>50</v>
      </c>
      <c r="B49" s="9">
        <v>1</v>
      </c>
      <c r="C49" s="10">
        <v>390</v>
      </c>
      <c r="D49" s="10">
        <f t="shared" si="2"/>
        <v>390</v>
      </c>
    </row>
    <row r="50" spans="1:8" x14ac:dyDescent="0.3">
      <c r="A50" s="8" t="s">
        <v>51</v>
      </c>
      <c r="B50" s="17">
        <v>1</v>
      </c>
      <c r="C50" s="18">
        <v>410</v>
      </c>
      <c r="D50" s="18">
        <f t="shared" si="2"/>
        <v>410</v>
      </c>
      <c r="H50" s="24"/>
    </row>
    <row r="51" spans="1:8" x14ac:dyDescent="0.3">
      <c r="A51" s="33" t="s">
        <v>52</v>
      </c>
      <c r="B51" s="35">
        <v>1</v>
      </c>
      <c r="C51" s="38">
        <v>260</v>
      </c>
      <c r="D51" s="38">
        <f t="shared" si="2"/>
        <v>260</v>
      </c>
      <c r="F51" s="25" t="s">
        <v>53</v>
      </c>
      <c r="G51" s="19">
        <f>SUM(D45:D51)</f>
        <v>48104</v>
      </c>
    </row>
    <row r="52" spans="1:8" x14ac:dyDescent="0.3">
      <c r="A52" s="32"/>
      <c r="B52" s="34"/>
      <c r="C52" s="37"/>
      <c r="D52" s="39"/>
    </row>
    <row r="54" spans="1:8" ht="15.6" x14ac:dyDescent="0.3">
      <c r="A54" s="4" t="s">
        <v>54</v>
      </c>
      <c r="B54" s="23"/>
      <c r="D54" s="24"/>
    </row>
    <row r="55" spans="1:8" x14ac:dyDescent="0.3">
      <c r="A55" s="25" t="s">
        <v>55</v>
      </c>
      <c r="B55" s="9">
        <v>99</v>
      </c>
      <c r="C55" s="26">
        <f>F4</f>
        <v>2230</v>
      </c>
      <c r="D55" s="27">
        <f>C55*B55</f>
        <v>220770</v>
      </c>
    </row>
    <row r="56" spans="1:8" x14ac:dyDescent="0.3">
      <c r="A56" s="25" t="s">
        <v>56</v>
      </c>
      <c r="B56" s="9">
        <v>120</v>
      </c>
      <c r="C56" s="27">
        <v>30</v>
      </c>
      <c r="D56" s="27">
        <f>C56*B56</f>
        <v>3600</v>
      </c>
      <c r="H56" s="40"/>
    </row>
    <row r="57" spans="1:8" x14ac:dyDescent="0.3">
      <c r="A57" s="30" t="s">
        <v>57</v>
      </c>
      <c r="B57" s="17">
        <v>5</v>
      </c>
      <c r="C57" s="45">
        <f>F4</f>
        <v>2230</v>
      </c>
      <c r="D57" s="31">
        <f t="shared" ref="D57:D58" si="3">C57*B57</f>
        <v>11150</v>
      </c>
      <c r="H57" s="44"/>
    </row>
    <row r="58" spans="1:8" x14ac:dyDescent="0.3">
      <c r="A58" s="36" t="s">
        <v>30</v>
      </c>
      <c r="B58" s="35">
        <v>5</v>
      </c>
      <c r="C58" s="43">
        <f>F7</f>
        <v>340</v>
      </c>
      <c r="D58" s="43">
        <f t="shared" si="3"/>
        <v>1700</v>
      </c>
      <c r="F58" s="25" t="s">
        <v>58</v>
      </c>
      <c r="G58" s="51">
        <f>SUM(D55:D58)</f>
        <v>237220</v>
      </c>
      <c r="H58" s="42"/>
    </row>
    <row r="59" spans="1:8" x14ac:dyDescent="0.3">
      <c r="B59" s="46"/>
      <c r="C59" s="24"/>
      <c r="D59" s="24"/>
      <c r="F59" s="21"/>
      <c r="G59" s="24"/>
      <c r="H59" s="41"/>
    </row>
    <row r="60" spans="1:8" x14ac:dyDescent="0.3">
      <c r="B60" s="42"/>
    </row>
    <row r="61" spans="1:8" ht="15.6" x14ac:dyDescent="0.3">
      <c r="A61" s="28" t="s">
        <v>59</v>
      </c>
      <c r="B61" s="23"/>
      <c r="C61" s="24"/>
      <c r="D61" s="24"/>
    </row>
    <row r="62" spans="1:8" x14ac:dyDescent="0.3">
      <c r="A62" s="8" t="s">
        <v>60</v>
      </c>
      <c r="B62" s="9">
        <v>1</v>
      </c>
      <c r="C62" s="10">
        <v>3510</v>
      </c>
      <c r="D62" s="10">
        <f t="shared" ref="D62:D79" si="4">C62*B62</f>
        <v>3510</v>
      </c>
    </row>
    <row r="63" spans="1:8" x14ac:dyDescent="0.3">
      <c r="A63" s="8" t="s">
        <v>61</v>
      </c>
      <c r="B63" s="9">
        <v>1</v>
      </c>
      <c r="C63" s="10">
        <v>160</v>
      </c>
      <c r="D63" s="10">
        <f t="shared" si="4"/>
        <v>160</v>
      </c>
    </row>
    <row r="64" spans="1:8" x14ac:dyDescent="0.3">
      <c r="A64" s="8" t="s">
        <v>62</v>
      </c>
      <c r="B64" s="9">
        <v>8</v>
      </c>
      <c r="C64" s="10">
        <v>2000</v>
      </c>
      <c r="D64" s="10">
        <f t="shared" si="4"/>
        <v>16000</v>
      </c>
    </row>
    <row r="65" spans="1:7" x14ac:dyDescent="0.3">
      <c r="A65" s="8" t="s">
        <v>63</v>
      </c>
      <c r="B65" s="9">
        <v>10</v>
      </c>
      <c r="C65" s="10">
        <v>450</v>
      </c>
      <c r="D65" s="10">
        <f t="shared" si="4"/>
        <v>4500</v>
      </c>
    </row>
    <row r="66" spans="1:7" x14ac:dyDescent="0.3">
      <c r="A66" s="8" t="s">
        <v>64</v>
      </c>
      <c r="B66" s="9">
        <v>20</v>
      </c>
      <c r="C66" s="10">
        <v>1340</v>
      </c>
      <c r="D66" s="10">
        <f t="shared" si="4"/>
        <v>26800</v>
      </c>
    </row>
    <row r="67" spans="1:7" x14ac:dyDescent="0.3">
      <c r="A67" s="8" t="s">
        <v>65</v>
      </c>
      <c r="B67" s="9">
        <v>9</v>
      </c>
      <c r="C67" s="29">
        <f>F4</f>
        <v>2230</v>
      </c>
      <c r="D67" s="10">
        <f t="shared" si="4"/>
        <v>20070</v>
      </c>
    </row>
    <row r="68" spans="1:7" x14ac:dyDescent="0.3">
      <c r="A68" s="8" t="s">
        <v>66</v>
      </c>
      <c r="B68" s="9">
        <v>9</v>
      </c>
      <c r="C68" s="10">
        <f>F7</f>
        <v>340</v>
      </c>
      <c r="D68" s="10">
        <f t="shared" si="4"/>
        <v>3060</v>
      </c>
    </row>
    <row r="69" spans="1:7" x14ac:dyDescent="0.3">
      <c r="A69" s="8" t="s">
        <v>67</v>
      </c>
      <c r="B69" s="9">
        <v>20</v>
      </c>
      <c r="C69" s="10">
        <f>F10</f>
        <v>340</v>
      </c>
      <c r="D69" s="10">
        <f t="shared" si="4"/>
        <v>6800</v>
      </c>
    </row>
    <row r="70" spans="1:7" x14ac:dyDescent="0.3">
      <c r="A70" s="8" t="s">
        <v>68</v>
      </c>
      <c r="B70" s="9">
        <v>11</v>
      </c>
      <c r="C70" s="10">
        <v>6500</v>
      </c>
      <c r="D70" s="10">
        <f t="shared" si="4"/>
        <v>71500</v>
      </c>
    </row>
    <row r="71" spans="1:7" x14ac:dyDescent="0.3">
      <c r="A71" s="8" t="s">
        <v>69</v>
      </c>
      <c r="B71" s="9">
        <v>11</v>
      </c>
      <c r="C71" s="10">
        <v>300</v>
      </c>
      <c r="D71" s="10">
        <f t="shared" si="4"/>
        <v>3300</v>
      </c>
    </row>
    <row r="72" spans="1:7" x14ac:dyDescent="0.3">
      <c r="A72" s="8" t="s">
        <v>70</v>
      </c>
      <c r="B72" s="9">
        <v>1</v>
      </c>
      <c r="C72" s="10">
        <v>2500</v>
      </c>
      <c r="D72" s="10">
        <f t="shared" si="4"/>
        <v>2500</v>
      </c>
    </row>
    <row r="73" spans="1:7" x14ac:dyDescent="0.3">
      <c r="A73" s="8" t="s">
        <v>71</v>
      </c>
      <c r="B73" s="9">
        <v>1</v>
      </c>
      <c r="C73" s="10">
        <v>390</v>
      </c>
      <c r="D73" s="10">
        <f t="shared" si="4"/>
        <v>390</v>
      </c>
    </row>
    <row r="74" spans="1:7" x14ac:dyDescent="0.3">
      <c r="A74" s="8" t="s">
        <v>72</v>
      </c>
      <c r="B74" s="9">
        <v>20</v>
      </c>
      <c r="C74" s="10">
        <v>50</v>
      </c>
      <c r="D74" s="10">
        <f t="shared" si="4"/>
        <v>1000</v>
      </c>
    </row>
    <row r="75" spans="1:7" x14ac:dyDescent="0.3">
      <c r="A75" s="8" t="s">
        <v>73</v>
      </c>
      <c r="B75" s="9">
        <v>6</v>
      </c>
      <c r="C75" s="10">
        <v>250</v>
      </c>
      <c r="D75" s="10">
        <f t="shared" si="4"/>
        <v>1500</v>
      </c>
    </row>
    <row r="76" spans="1:7" x14ac:dyDescent="0.3">
      <c r="A76" s="8" t="s">
        <v>74</v>
      </c>
      <c r="B76" s="9">
        <v>1</v>
      </c>
      <c r="C76" s="10">
        <v>5500</v>
      </c>
      <c r="D76" s="10">
        <f t="shared" si="4"/>
        <v>5500</v>
      </c>
    </row>
    <row r="77" spans="1:7" x14ac:dyDescent="0.3">
      <c r="A77" s="8" t="s">
        <v>75</v>
      </c>
      <c r="B77" s="9">
        <v>2</v>
      </c>
      <c r="C77" s="10">
        <v>5610</v>
      </c>
      <c r="D77" s="10">
        <f t="shared" si="4"/>
        <v>11220</v>
      </c>
    </row>
    <row r="78" spans="1:7" x14ac:dyDescent="0.3">
      <c r="A78" s="8" t="s">
        <v>76</v>
      </c>
      <c r="B78" s="9">
        <v>1</v>
      </c>
      <c r="C78" s="10">
        <v>1670</v>
      </c>
      <c r="D78" s="10">
        <f t="shared" si="4"/>
        <v>1670</v>
      </c>
      <c r="F78" s="8" t="s">
        <v>79</v>
      </c>
      <c r="G78" s="19">
        <f>SUM(D62:D79)</f>
        <v>179740</v>
      </c>
    </row>
    <row r="79" spans="1:7" x14ac:dyDescent="0.3">
      <c r="A79" s="8" t="s">
        <v>77</v>
      </c>
      <c r="B79" s="9">
        <v>1</v>
      </c>
      <c r="C79" s="10">
        <v>260</v>
      </c>
      <c r="D79" s="10">
        <f t="shared" si="4"/>
        <v>260</v>
      </c>
    </row>
    <row r="80" spans="1:7" x14ac:dyDescent="0.3">
      <c r="F80" s="8" t="s">
        <v>78</v>
      </c>
      <c r="G80" s="19">
        <f>SUM(G41+G51+G58+G78)</f>
        <v>616837</v>
      </c>
    </row>
  </sheetData>
  <pageMargins left="0.7" right="0.7" top="0.75" bottom="0.75" header="0.3" footer="0.3"/>
  <pageSetup scale="43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luke van eeden</dc:creator>
  <cp:keywords/>
  <dc:description/>
  <cp:lastModifiedBy>Desmond Gambiza</cp:lastModifiedBy>
  <cp:revision/>
  <dcterms:created xsi:type="dcterms:W3CDTF">2024-01-09T09:24:20Z</dcterms:created>
  <dcterms:modified xsi:type="dcterms:W3CDTF">2026-03-27T08:42:09Z</dcterms:modified>
  <cp:category/>
  <cp:contentStatus/>
</cp:coreProperties>
</file>